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LEY DE DISCIPLINA FINANCIERA\"/>
    </mc:Choice>
  </mc:AlternateContent>
  <bookViews>
    <workbookView xWindow="2796" yWindow="0" windowWidth="20496" windowHeight="7872" firstSheet="1" activeTab="1"/>
  </bookViews>
  <sheets>
    <sheet name="Hoja1" sheetId="4" state="hidden" r:id="rId1"/>
    <sheet name="F1" sheetId="3" r:id="rId2"/>
  </sheets>
  <externalReferences>
    <externalReference r:id="rId3"/>
  </externalReferences>
  <definedNames>
    <definedName name="_xlnm.Print_Area" localSheetId="1">'F1'!$A$1:$F$88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3" l="1"/>
  <c r="E66" i="3"/>
  <c r="E61" i="3"/>
  <c r="E50" i="3"/>
  <c r="E49" i="3"/>
  <c r="E47" i="3"/>
  <c r="E54" i="3" s="1"/>
  <c r="E36" i="3"/>
  <c r="E35" i="3" s="1"/>
  <c r="E29" i="3"/>
  <c r="E28" i="3" s="1"/>
  <c r="E27" i="3"/>
  <c r="E24" i="3" s="1"/>
  <c r="E21" i="3"/>
  <c r="E20" i="3" s="1"/>
  <c r="E15" i="3"/>
  <c r="E13" i="3"/>
  <c r="E11" i="3"/>
  <c r="E9" i="3"/>
  <c r="E8" i="3"/>
  <c r="E7" i="3"/>
  <c r="E72" i="3"/>
  <c r="E60" i="3"/>
  <c r="E39" i="3"/>
  <c r="E16" i="3"/>
  <c r="C38" i="3"/>
  <c r="C44" i="3" s="1"/>
  <c r="B55" i="3"/>
  <c r="B54" i="3"/>
  <c r="B53" i="3"/>
  <c r="B52" i="3"/>
  <c r="B51" i="3"/>
  <c r="B50" i="3"/>
  <c r="B49" i="3"/>
  <c r="B48" i="3"/>
  <c r="B47" i="3"/>
  <c r="B38" i="3"/>
  <c r="B39" i="3"/>
  <c r="B37" i="3"/>
  <c r="B35" i="3"/>
  <c r="B34" i="3"/>
  <c r="B32" i="3"/>
  <c r="B28" i="3" s="1"/>
  <c r="B27" i="3"/>
  <c r="B26" i="3"/>
  <c r="B23" i="3"/>
  <c r="B18" i="3"/>
  <c r="B14" i="3" s="1"/>
  <c r="B17" i="3"/>
  <c r="B16" i="3"/>
  <c r="B10" i="3"/>
  <c r="B8" i="3"/>
  <c r="B6" i="3" s="1"/>
  <c r="B7" i="3"/>
  <c r="E65" i="3" l="1"/>
  <c r="E76" i="3"/>
  <c r="E6" i="3"/>
  <c r="E44" i="3" s="1"/>
  <c r="E56" i="3" s="1"/>
  <c r="F72" i="3"/>
  <c r="F65" i="3"/>
  <c r="F60" i="3"/>
  <c r="F76" i="3" s="1"/>
  <c r="F54" i="3"/>
  <c r="F39" i="3"/>
  <c r="F35" i="3"/>
  <c r="F28" i="3"/>
  <c r="F24" i="3"/>
  <c r="F20" i="3"/>
  <c r="F16" i="3"/>
  <c r="F44" i="3" s="1"/>
  <c r="F56" i="3" s="1"/>
  <c r="F78" i="3" s="1"/>
  <c r="F6" i="3"/>
  <c r="C57" i="3"/>
  <c r="C28" i="3"/>
  <c r="C22" i="3"/>
  <c r="C14" i="3"/>
  <c r="C6" i="3"/>
  <c r="E78" i="3" l="1"/>
  <c r="C59" i="3"/>
  <c r="B57" i="3"/>
  <c r="B22" i="3"/>
  <c r="B44" i="3" s="1"/>
  <c r="B59" i="3" l="1"/>
</calcChain>
</file>

<file path=xl/sharedStrings.xml><?xml version="1.0" encoding="utf-8"?>
<sst xmlns="http://schemas.openxmlformats.org/spreadsheetml/2006/main" count="125" uniqueCount="123">
  <si>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</si>
  <si>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</si>
  <si>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</si>
  <si>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</si>
  <si>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</si>
  <si>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</si>
  <si>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</si>
  <si>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</si>
  <si>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</si>
  <si>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</si>
  <si>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</si>
  <si>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</si>
  <si>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</si>
  <si>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</si>
  <si>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</si>
  <si>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</si>
  <si>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</si>
  <si>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</si>
  <si>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</si>
  <si>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</si>
  <si>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</si>
  <si>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</si>
  <si>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</si>
  <si>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</si>
  <si>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</si>
  <si>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</si>
  <si>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</si>
  <si>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</si>
  <si>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</si>
  <si>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</si>
  <si>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</si>
  <si>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</si>
  <si>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</si>
  <si>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</si>
  <si>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</si>
  <si>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</si>
  <si>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</si>
  <si>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</si>
  <si>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</si>
  <si>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</si>
  <si>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</si>
  <si>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</si>
  <si>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</si>
  <si>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</si>
  <si>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</si>
  <si>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</si>
  <si>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</si>
  <si>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</si>
  <si>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</si>
  <si>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</si>
  <si>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</si>
  <si>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</si>
  <si>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</si>
  <si>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</si>
  <si>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</si>
  <si>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</si>
  <si>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</si>
  <si>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</si>
  <si>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</si>
  <si>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</si>
  <si>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</si>
  <si>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</si>
  <si>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</si>
  <si>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</si>
  <si>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</si>
  <si>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</si>
  <si>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</si>
  <si>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</si>
  <si>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</si>
  <si>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</si>
  <si>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</si>
  <si>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</si>
  <si>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</si>
  <si>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</si>
  <si>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</si>
  <si>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</si>
  <si>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</si>
  <si>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</si>
  <si>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</si>
  <si>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</si>
  <si>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</si>
  <si>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</si>
  <si>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</si>
  <si>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</si>
  <si>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</si>
  <si>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</si>
  <si>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</si>
  <si>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</si>
  <si>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</si>
  <si>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</si>
  <si>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</si>
  <si>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</si>
  <si>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</si>
  <si>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</si>
  <si>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</si>
  <si>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</si>
  <si>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</si>
  <si>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</si>
  <si>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</si>
  <si>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</si>
  <si>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</si>
  <si>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</si>
  <si>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</si>
  <si>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</si>
  <si>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</si>
  <si>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</si>
  <si>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</si>
  <si>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</si>
  <si>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</si>
  <si>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</si>
  <si>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</si>
  <si>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</si>
  <si>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</si>
  <si>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</si>
  <si>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</si>
  <si>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</si>
  <si>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</si>
  <si>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</si>
  <si>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</si>
  <si>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MUNICIPIO DE LEÓN
Estado de Situación Financiera Detallado - LDF
Al 30 de junio de 2017  y al 31 de diciembre de 2016 
(PESOS)</t>
  </si>
  <si>
    <t>31 de diciembre de 2016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</si>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</sst>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 applyProtection="1">
      <alignment horizontal="center" wrapText="1"/>
      <protection locked="0"/>
    </xf>
    <xf numFmtId="0" fontId="2" fillId="0" borderId="10" xfId="0" applyFont="1" applyBorder="1"/>
    <xf numFmtId="4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1463041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630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.hurtado/Desktop/RESPALDO%20RAMSES%20Y%20OTROS/daniel.hurtado/Documents/9.%20Cuenta%20P&#250;blica/2017/2.%20Cuenta%20P&#250;blica%202%20trimestre/3.%20Formatos/ASEG/Inf%20financiera/0311_ESF_1702_MLEO_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Instructivo_ESF"/>
    </sheetNames>
    <sheetDataSet>
      <sheetData sheetId="0">
        <row r="6">
          <cell r="C6">
            <v>848000</v>
          </cell>
        </row>
        <row r="7">
          <cell r="C7">
            <v>657589488.59000003</v>
          </cell>
        </row>
        <row r="9">
          <cell r="C9">
            <v>1182631238.8599999</v>
          </cell>
        </row>
        <row r="15">
          <cell r="C15">
            <v>6043469.6600000001</v>
          </cell>
        </row>
        <row r="16">
          <cell r="C16">
            <v>1314435.4099999999</v>
          </cell>
        </row>
        <row r="17">
          <cell r="C17">
            <v>1582807.08</v>
          </cell>
        </row>
        <row r="22">
          <cell r="C22">
            <v>1517948.61</v>
          </cell>
        </row>
        <row r="25">
          <cell r="C25">
            <v>168755104.65000001</v>
          </cell>
        </row>
        <row r="26">
          <cell r="C26">
            <v>948958.14</v>
          </cell>
        </row>
        <row r="31">
          <cell r="C31">
            <v>70556.929999999993</v>
          </cell>
        </row>
        <row r="33">
          <cell r="C33">
            <v>37100788.350000001</v>
          </cell>
        </row>
        <row r="35">
          <cell r="C35">
            <v>-2776199.52</v>
          </cell>
        </row>
        <row r="37">
          <cell r="C37">
            <v>-2776199.52</v>
          </cell>
        </row>
        <row r="39">
          <cell r="C39">
            <v>2713375.11</v>
          </cell>
        </row>
        <row r="44">
          <cell r="C44">
            <v>303445024.00999999</v>
          </cell>
        </row>
        <row r="49">
          <cell r="C49">
            <v>0</v>
          </cell>
        </row>
        <row r="55">
          <cell r="C55">
            <v>12501551124.85</v>
          </cell>
        </row>
        <row r="63">
          <cell r="C63">
            <v>1231785562.8299999</v>
          </cell>
        </row>
        <row r="72">
          <cell r="C72">
            <v>64359470.579999998</v>
          </cell>
        </row>
        <row r="78">
          <cell r="C78">
            <v>-915660214.07000005</v>
          </cell>
        </row>
        <row r="84">
          <cell r="C84">
            <v>0</v>
          </cell>
        </row>
        <row r="91">
          <cell r="C91">
            <v>-33367558.890000001</v>
          </cell>
        </row>
        <row r="97">
          <cell r="C97">
            <v>0</v>
          </cell>
        </row>
        <row r="104">
          <cell r="C104">
            <v>1614487.44</v>
          </cell>
        </row>
        <row r="105">
          <cell r="C105">
            <v>8963107.3200000003</v>
          </cell>
        </row>
        <row r="106">
          <cell r="C106">
            <v>10335655.66</v>
          </cell>
        </row>
        <row r="108">
          <cell r="C108">
            <v>29070987.719999999</v>
          </cell>
        </row>
        <row r="110">
          <cell r="C110">
            <v>79363695.819999993</v>
          </cell>
        </row>
        <row r="112">
          <cell r="C112">
            <v>26498081.309999999</v>
          </cell>
        </row>
        <row r="118">
          <cell r="C118">
            <v>33465017.469999999</v>
          </cell>
        </row>
        <row r="127">
          <cell r="C127">
            <v>20776749.960000001</v>
          </cell>
        </row>
        <row r="129">
          <cell r="C129">
            <v>60000</v>
          </cell>
        </row>
        <row r="136">
          <cell r="C136">
            <v>23200000</v>
          </cell>
        </row>
        <row r="144">
          <cell r="C144">
            <v>18922306</v>
          </cell>
        </row>
        <row r="151">
          <cell r="C151">
            <v>1273652583.24</v>
          </cell>
        </row>
        <row r="157">
          <cell r="C157">
            <v>13851166.76</v>
          </cell>
        </row>
        <row r="175">
          <cell r="C175">
            <v>11431119559.59</v>
          </cell>
        </row>
        <row r="179">
          <cell r="C179">
            <v>1187830484.1199999</v>
          </cell>
        </row>
        <row r="180">
          <cell r="C180">
            <v>1051729498.77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view="pageBreakPreview" zoomScaleNormal="100" zoomScaleSheetLayoutView="100" workbookViewId="0">
      <pane ySplit="2" topLeftCell="A3" activePane="bottomLeft" state="frozen"/>
      <selection pane="bottomLeft" activeCell="F20" sqref="F20"/>
    </sheetView>
  </sheetViews>
  <sheetFormatPr baseColWidth="10" defaultColWidth="12" defaultRowHeight="10.199999999999999" x14ac:dyDescent="0.2"/>
  <cols>
    <col min="1" max="1" width="65.77734375" style="18" customWidth="1"/>
    <col min="2" max="3" width="16.33203125" style="18" bestFit="1" customWidth="1"/>
    <col min="4" max="4" width="65.77734375" style="18" customWidth="1"/>
    <col min="5" max="5" width="17" style="18" bestFit="1" customWidth="1"/>
    <col min="6" max="6" width="16.33203125" style="18" bestFit="1" customWidth="1"/>
    <col min="7" max="16384" width="12" style="18"/>
  </cols>
  <sheetData>
    <row r="1" spans="1:6" ht="45.9" customHeight="1" x14ac:dyDescent="0.2">
      <c r="A1" s="26" t="s">
        <v>119</v>
      </c>
      <c r="B1" s="27"/>
      <c r="C1" s="27"/>
      <c r="D1" s="27"/>
      <c r="E1" s="27"/>
      <c r="F1" s="28"/>
    </row>
    <row r="2" spans="1:6" ht="20.399999999999999" x14ac:dyDescent="0.2">
      <c r="A2" s="1" t="s">
        <v>118</v>
      </c>
      <c r="B2" s="2">
        <v>2017</v>
      </c>
      <c r="C2" s="2" t="s">
        <v>120</v>
      </c>
      <c r="D2" s="1" t="s">
        <v>118</v>
      </c>
      <c r="E2" s="2">
        <v>2017</v>
      </c>
      <c r="F2" s="2" t="s">
        <v>120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7">
        <f>SUM(B7:B13)</f>
        <v>1841068727.4499998</v>
      </c>
      <c r="C6" s="7">
        <f>SUM(C7:C13)</f>
        <v>1236719480.46</v>
      </c>
      <c r="D6" s="5" t="s">
        <v>5</v>
      </c>
      <c r="E6" s="7">
        <f>SUM(E7:E15)</f>
        <v>155846015.26999998</v>
      </c>
      <c r="F6" s="7">
        <f>SUM(F7:F15)</f>
        <v>274806661.73999995</v>
      </c>
    </row>
    <row r="7" spans="1:6" x14ac:dyDescent="0.2">
      <c r="A7" s="10" t="s">
        <v>6</v>
      </c>
      <c r="B7" s="9">
        <f>+[1]ESF!$C$6</f>
        <v>848000</v>
      </c>
      <c r="C7" s="9">
        <v>922000</v>
      </c>
      <c r="D7" s="11" t="s">
        <v>7</v>
      </c>
      <c r="E7" s="9">
        <f>[1]ESF!$C$104</f>
        <v>1614487.44</v>
      </c>
      <c r="F7" s="9">
        <v>25868754.739999998</v>
      </c>
    </row>
    <row r="8" spans="1:6" x14ac:dyDescent="0.2">
      <c r="A8" s="10" t="s">
        <v>8</v>
      </c>
      <c r="B8" s="9">
        <f>+[1]ESF!$C$7</f>
        <v>657589488.59000003</v>
      </c>
      <c r="C8" s="9">
        <v>728311947.57000005</v>
      </c>
      <c r="D8" s="11" t="s">
        <v>9</v>
      </c>
      <c r="E8" s="9">
        <f>[1]ESF!$C$105</f>
        <v>8963107.3200000003</v>
      </c>
      <c r="F8" s="9">
        <v>99143492.010000005</v>
      </c>
    </row>
    <row r="9" spans="1:6" x14ac:dyDescent="0.2">
      <c r="A9" s="10" t="s">
        <v>10</v>
      </c>
      <c r="B9" s="9">
        <v>0</v>
      </c>
      <c r="C9" s="9">
        <v>0</v>
      </c>
      <c r="D9" s="11" t="s">
        <v>11</v>
      </c>
      <c r="E9" s="9">
        <f>[1]ESF!$C$106</f>
        <v>10335655.66</v>
      </c>
      <c r="F9" s="9">
        <v>41463053.229999997</v>
      </c>
    </row>
    <row r="10" spans="1:6" x14ac:dyDescent="0.2">
      <c r="A10" s="10" t="s">
        <v>12</v>
      </c>
      <c r="B10" s="9">
        <f>+[1]ESF!$C$9</f>
        <v>1182631238.8599999</v>
      </c>
      <c r="C10" s="9">
        <v>507485532.88999999</v>
      </c>
      <c r="D10" s="11" t="s">
        <v>13</v>
      </c>
      <c r="E10" s="9">
        <v>0</v>
      </c>
      <c r="F10" s="9">
        <v>0</v>
      </c>
    </row>
    <row r="11" spans="1:6" x14ac:dyDescent="0.2">
      <c r="A11" s="10" t="s">
        <v>14</v>
      </c>
      <c r="B11" s="9">
        <v>0</v>
      </c>
      <c r="C11" s="9">
        <v>0</v>
      </c>
      <c r="D11" s="11" t="s">
        <v>15</v>
      </c>
      <c r="E11" s="9">
        <f>[1]ESF!$C$108</f>
        <v>29070987.719999999</v>
      </c>
      <c r="F11" s="9">
        <v>2576266.2000000002</v>
      </c>
    </row>
    <row r="12" spans="1:6" x14ac:dyDescent="0.2">
      <c r="A12" s="10" t="s">
        <v>16</v>
      </c>
      <c r="B12" s="9">
        <v>0</v>
      </c>
      <c r="C12" s="9">
        <v>0</v>
      </c>
      <c r="D12" s="11" t="s">
        <v>17</v>
      </c>
      <c r="E12" s="9">
        <v>0</v>
      </c>
      <c r="F12" s="9">
        <v>0</v>
      </c>
    </row>
    <row r="13" spans="1:6" x14ac:dyDescent="0.2">
      <c r="A13" s="10" t="s">
        <v>18</v>
      </c>
      <c r="B13" s="9">
        <v>0</v>
      </c>
      <c r="C13" s="9">
        <v>0</v>
      </c>
      <c r="D13" s="11" t="s">
        <v>19</v>
      </c>
      <c r="E13" s="9">
        <f>[1]ESF!$C$110</f>
        <v>79363695.819999993</v>
      </c>
      <c r="F13" s="9">
        <v>68868215.569999993</v>
      </c>
    </row>
    <row r="14" spans="1:6" x14ac:dyDescent="0.2">
      <c r="A14" s="3" t="s">
        <v>20</v>
      </c>
      <c r="B14" s="7">
        <f>SUM(B15:B21)</f>
        <v>8940712.1500000004</v>
      </c>
      <c r="C14" s="7">
        <f>SUM(C15:C21)</f>
        <v>4288420.66</v>
      </c>
      <c r="D14" s="11" t="s">
        <v>21</v>
      </c>
      <c r="E14" s="9">
        <v>0</v>
      </c>
      <c r="F14" s="9">
        <v>0</v>
      </c>
    </row>
    <row r="15" spans="1:6" x14ac:dyDescent="0.2">
      <c r="A15" s="10" t="s">
        <v>22</v>
      </c>
      <c r="B15" s="9">
        <v>0</v>
      </c>
      <c r="C15" s="9">
        <v>0</v>
      </c>
      <c r="D15" s="11" t="s">
        <v>23</v>
      </c>
      <c r="E15" s="9">
        <f>[1]ESF!$C$112</f>
        <v>26498081.309999999</v>
      </c>
      <c r="F15" s="9">
        <v>36886879.990000002</v>
      </c>
    </row>
    <row r="16" spans="1:6" x14ac:dyDescent="0.2">
      <c r="A16" s="10" t="s">
        <v>24</v>
      </c>
      <c r="B16" s="9">
        <f>+[1]ESF!$C$15</f>
        <v>6043469.6600000001</v>
      </c>
      <c r="C16" s="9">
        <v>2339426.79</v>
      </c>
      <c r="D16" s="5" t="s">
        <v>25</v>
      </c>
      <c r="E16" s="7">
        <f>SUM(E17:E19)</f>
        <v>0</v>
      </c>
      <c r="F16" s="7">
        <f>SUM(F17:F19)</f>
        <v>0</v>
      </c>
    </row>
    <row r="17" spans="1:6" x14ac:dyDescent="0.2">
      <c r="A17" s="10" t="s">
        <v>26</v>
      </c>
      <c r="B17" s="9">
        <f>+[1]ESF!$C$16</f>
        <v>1314435.4099999999</v>
      </c>
      <c r="C17" s="9">
        <v>54617.67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>
        <f>+[1]ESF!$C$17</f>
        <v>1582807.08</v>
      </c>
      <c r="C18" s="9">
        <v>1894376.2</v>
      </c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0</v>
      </c>
      <c r="C19" s="9">
        <v>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>
        <v>0</v>
      </c>
      <c r="C20" s="9">
        <v>0</v>
      </c>
      <c r="D20" s="5" t="s">
        <v>33</v>
      </c>
      <c r="E20" s="7">
        <f>SUM(E21:E22)</f>
        <v>33465017.469999999</v>
      </c>
      <c r="F20" s="7">
        <f>SUM(F21:F22)</f>
        <v>66246906.670000002</v>
      </c>
    </row>
    <row r="21" spans="1:6" x14ac:dyDescent="0.2">
      <c r="A21" s="10" t="s">
        <v>34</v>
      </c>
      <c r="B21" s="9">
        <v>0</v>
      </c>
      <c r="C21" s="9">
        <v>0</v>
      </c>
      <c r="D21" s="11" t="s">
        <v>35</v>
      </c>
      <c r="E21" s="9">
        <f>[1]ESF!$C$118</f>
        <v>33465017.469999999</v>
      </c>
      <c r="F21" s="9">
        <v>66246906.670000002</v>
      </c>
    </row>
    <row r="22" spans="1:6" x14ac:dyDescent="0.2">
      <c r="A22" s="3" t="s">
        <v>36</v>
      </c>
      <c r="B22" s="7">
        <f>SUM(B23:B27)</f>
        <v>171222011.40000001</v>
      </c>
      <c r="C22" s="7">
        <f>SUM(C23:C27)</f>
        <v>165747426.17999998</v>
      </c>
      <c r="D22" s="11" t="s">
        <v>37</v>
      </c>
      <c r="E22" s="9">
        <v>0</v>
      </c>
      <c r="F22" s="9">
        <v>0</v>
      </c>
    </row>
    <row r="23" spans="1:6" x14ac:dyDescent="0.2">
      <c r="A23" s="10" t="s">
        <v>38</v>
      </c>
      <c r="B23" s="9">
        <f>+[1]ESF!$C$22</f>
        <v>1517948.61</v>
      </c>
      <c r="C23" s="9">
        <v>4066960</v>
      </c>
      <c r="D23" s="5" t="s">
        <v>39</v>
      </c>
      <c r="E23" s="9">
        <v>0</v>
      </c>
      <c r="F23" s="9">
        <v>0</v>
      </c>
    </row>
    <row r="24" spans="1:6" x14ac:dyDescent="0.2">
      <c r="A24" s="10" t="s">
        <v>40</v>
      </c>
      <c r="B24" s="9">
        <v>0</v>
      </c>
      <c r="C24" s="9">
        <v>0</v>
      </c>
      <c r="D24" s="5" t="s">
        <v>41</v>
      </c>
      <c r="E24" s="7">
        <f>SUM(E25:E27)</f>
        <v>20776749.960000001</v>
      </c>
      <c r="F24" s="7">
        <f>SUM(F25:F27)</f>
        <v>0</v>
      </c>
    </row>
    <row r="25" spans="1:6" x14ac:dyDescent="0.2">
      <c r="A25" s="10" t="s">
        <v>42</v>
      </c>
      <c r="B25" s="9">
        <v>0</v>
      </c>
      <c r="C25" s="9">
        <v>0</v>
      </c>
      <c r="D25" s="11" t="s">
        <v>43</v>
      </c>
      <c r="E25" s="9">
        <v>0</v>
      </c>
      <c r="F25" s="9">
        <v>0</v>
      </c>
    </row>
    <row r="26" spans="1:6" x14ac:dyDescent="0.2">
      <c r="A26" s="10" t="s">
        <v>44</v>
      </c>
      <c r="B26" s="9">
        <f>+[1]ESF!$C$25</f>
        <v>168755104.65000001</v>
      </c>
      <c r="C26" s="9">
        <v>158551921.47999999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>
        <f>+[1]ESF!$C$26</f>
        <v>948958.14</v>
      </c>
      <c r="C27" s="9">
        <v>3128544.7</v>
      </c>
      <c r="D27" s="11" t="s">
        <v>47</v>
      </c>
      <c r="E27" s="9">
        <f>[1]ESF!$C$127</f>
        <v>20776749.960000001</v>
      </c>
      <c r="F27" s="9">
        <v>0</v>
      </c>
    </row>
    <row r="28" spans="1:6" x14ac:dyDescent="0.2">
      <c r="A28" s="3" t="s">
        <v>48</v>
      </c>
      <c r="B28" s="7">
        <f>SUM(B29:B33)</f>
        <v>70556.929999999993</v>
      </c>
      <c r="C28" s="7">
        <f>SUM(C29:C33)</f>
        <v>70556.929999999993</v>
      </c>
      <c r="D28" s="5" t="s">
        <v>49</v>
      </c>
      <c r="E28" s="7">
        <f>SUM(E29:E34)</f>
        <v>60000</v>
      </c>
      <c r="F28" s="7">
        <f>SUM(F29:F34)</f>
        <v>60000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>
        <f>[1]ESF!$C$129</f>
        <v>60000</v>
      </c>
      <c r="F29" s="9">
        <v>60000</v>
      </c>
    </row>
    <row r="30" spans="1:6" x14ac:dyDescent="0.2">
      <c r="A30" s="10" t="s">
        <v>52</v>
      </c>
      <c r="B30" s="9">
        <v>0</v>
      </c>
      <c r="C30" s="9">
        <v>0</v>
      </c>
      <c r="D30" s="11" t="s">
        <v>53</v>
      </c>
      <c r="E30" s="9">
        <v>0</v>
      </c>
      <c r="F30" s="9">
        <v>0</v>
      </c>
    </row>
    <row r="31" spans="1:6" x14ac:dyDescent="0.2">
      <c r="A31" s="10" t="s">
        <v>54</v>
      </c>
      <c r="B31" s="9">
        <v>0</v>
      </c>
      <c r="C31" s="9">
        <v>0</v>
      </c>
      <c r="D31" s="11" t="s">
        <v>55</v>
      </c>
      <c r="E31" s="9">
        <v>0</v>
      </c>
      <c r="F31" s="9">
        <v>0</v>
      </c>
    </row>
    <row r="32" spans="1:6" x14ac:dyDescent="0.2">
      <c r="A32" s="10" t="s">
        <v>56</v>
      </c>
      <c r="B32" s="9">
        <f>+[1]ESF!$C$31</f>
        <v>70556.929999999993</v>
      </c>
      <c r="C32" s="9">
        <v>70556.929999999993</v>
      </c>
      <c r="D32" s="11" t="s">
        <v>57</v>
      </c>
      <c r="E32" s="9">
        <v>0</v>
      </c>
      <c r="F32" s="9">
        <v>0</v>
      </c>
    </row>
    <row r="33" spans="1:6" x14ac:dyDescent="0.2">
      <c r="A33" s="10" t="s">
        <v>58</v>
      </c>
      <c r="B33" s="9">
        <v>0</v>
      </c>
      <c r="C33" s="9">
        <v>0</v>
      </c>
      <c r="D33" s="11" t="s">
        <v>59</v>
      </c>
      <c r="E33" s="9">
        <v>0</v>
      </c>
      <c r="F33" s="9">
        <v>0</v>
      </c>
    </row>
    <row r="34" spans="1:6" x14ac:dyDescent="0.2">
      <c r="A34" s="3" t="s">
        <v>60</v>
      </c>
      <c r="B34" s="7">
        <f>+[1]ESF!$C$33</f>
        <v>37100788.350000001</v>
      </c>
      <c r="C34" s="7">
        <v>38138112.439999998</v>
      </c>
      <c r="D34" s="11" t="s">
        <v>61</v>
      </c>
      <c r="E34" s="9">
        <v>0</v>
      </c>
      <c r="F34" s="9">
        <v>0</v>
      </c>
    </row>
    <row r="35" spans="1:6" x14ac:dyDescent="0.2">
      <c r="A35" s="3" t="s">
        <v>62</v>
      </c>
      <c r="B35" s="9">
        <f>+[1]ESF!$C$35</f>
        <v>-2776199.52</v>
      </c>
      <c r="C35" s="7">
        <v>-2791319.56</v>
      </c>
      <c r="D35" s="5" t="s">
        <v>63</v>
      </c>
      <c r="E35" s="7">
        <f>SUM(E36:E38)</f>
        <v>23200000</v>
      </c>
      <c r="F35" s="7">
        <f>SUM(F36:F38)</f>
        <v>0</v>
      </c>
    </row>
    <row r="36" spans="1:6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f>[1]ESF!$C$136</f>
        <v>23200000</v>
      </c>
      <c r="F36" s="9">
        <v>0</v>
      </c>
    </row>
    <row r="37" spans="1:6" x14ac:dyDescent="0.2">
      <c r="A37" s="10" t="s">
        <v>66</v>
      </c>
      <c r="B37" s="9">
        <f>+[1]ESF!$C$37</f>
        <v>-2776199.52</v>
      </c>
      <c r="C37" s="9">
        <v>-2791319.56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f>SUM(B39:B42)</f>
        <v>2713375.11</v>
      </c>
      <c r="C38" s="9">
        <f>SUM(C39:C42)</f>
        <v>2689015.11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>
        <f>+[1]ESF!$C$39</f>
        <v>2713375.11</v>
      </c>
      <c r="C39" s="9">
        <v>2689015.11</v>
      </c>
      <c r="D39" s="5" t="s">
        <v>71</v>
      </c>
      <c r="E39" s="7">
        <f>SUM(E40:E42)</f>
        <v>0</v>
      </c>
      <c r="F39" s="7">
        <f>SUM(F40:F42)</f>
        <v>0</v>
      </c>
    </row>
    <row r="40" spans="1:6" x14ac:dyDescent="0.2">
      <c r="A40" s="10" t="s">
        <v>72</v>
      </c>
      <c r="B40" s="9">
        <v>0</v>
      </c>
      <c r="C40" s="9">
        <v>0</v>
      </c>
      <c r="D40" s="11" t="s">
        <v>73</v>
      </c>
      <c r="E40" s="9">
        <v>0</v>
      </c>
      <c r="F40" s="9">
        <v>0</v>
      </c>
    </row>
    <row r="41" spans="1:6" x14ac:dyDescent="0.2">
      <c r="A41" s="10" t="s">
        <v>74</v>
      </c>
      <c r="B41" s="9">
        <v>0</v>
      </c>
      <c r="C41" s="9">
        <v>0</v>
      </c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>
        <v>0</v>
      </c>
      <c r="C42" s="9">
        <v>0</v>
      </c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2058339971.8699999</v>
      </c>
      <c r="C44" s="7">
        <f>C6+C14+C22+C28+C34+C35+C38</f>
        <v>1444861692.2200003</v>
      </c>
      <c r="D44" s="8" t="s">
        <v>79</v>
      </c>
      <c r="E44" s="7">
        <f>E6+E16+E20+E23+E24+E28+E35+E39</f>
        <v>233347782.69999999</v>
      </c>
      <c r="F44" s="7">
        <f>F6+F16+F20+F23+F24+F28+F35+F39</f>
        <v>341113568.40999997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f>+[1]ESF!$C$44</f>
        <v>303445024.00999999</v>
      </c>
      <c r="C47" s="9">
        <v>284616634.68000001</v>
      </c>
      <c r="D47" s="5" t="s">
        <v>83</v>
      </c>
      <c r="E47" s="9">
        <f>[1]ESF!$C$144</f>
        <v>18922306</v>
      </c>
      <c r="F47" s="9">
        <v>18922306</v>
      </c>
    </row>
    <row r="48" spans="1:6" x14ac:dyDescent="0.2">
      <c r="A48" s="13" t="s">
        <v>84</v>
      </c>
      <c r="B48" s="9">
        <f>+[1]ESF!$C$49</f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f>+[1]ESF!$C$55</f>
        <v>12501551124.85</v>
      </c>
      <c r="C49" s="9">
        <v>12336158215.459999</v>
      </c>
      <c r="D49" s="5" t="s">
        <v>87</v>
      </c>
      <c r="E49" s="9">
        <f>[1]ESF!$C$151</f>
        <v>1273652583.24</v>
      </c>
      <c r="F49" s="9">
        <v>1273652583.24</v>
      </c>
    </row>
    <row r="50" spans="1:6" x14ac:dyDescent="0.2">
      <c r="A50" s="13" t="s">
        <v>88</v>
      </c>
      <c r="B50" s="9">
        <f>+[1]ESF!$C$63</f>
        <v>1231785562.8299999</v>
      </c>
      <c r="C50" s="9">
        <v>1209364163.8199999</v>
      </c>
      <c r="D50" s="5" t="s">
        <v>89</v>
      </c>
      <c r="E50" s="9">
        <f>[1]ESF!$C$157</f>
        <v>13851166.76</v>
      </c>
      <c r="F50" s="9">
        <v>55404666.68</v>
      </c>
    </row>
    <row r="51" spans="1:6" ht="12.75" customHeight="1" x14ac:dyDescent="0.2">
      <c r="A51" s="13" t="s">
        <v>90</v>
      </c>
      <c r="B51" s="9">
        <f>+[1]ESF!$C$72</f>
        <v>64359470.579999998</v>
      </c>
      <c r="C51" s="9">
        <v>60786784.490000002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f>+[1]ESF!$C$78</f>
        <v>-915660214.07000005</v>
      </c>
      <c r="C52" s="9">
        <v>-855763792.91999996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f>+[1]ESF!$C$84</f>
        <v>0</v>
      </c>
      <c r="C53" s="9">
        <v>0</v>
      </c>
      <c r="D53" s="8"/>
      <c r="E53" s="9"/>
      <c r="F53" s="9"/>
    </row>
    <row r="54" spans="1:6" x14ac:dyDescent="0.2">
      <c r="A54" s="13" t="s">
        <v>95</v>
      </c>
      <c r="B54" s="9">
        <f>+[1]ESF!$C$91</f>
        <v>-33367558.890000001</v>
      </c>
      <c r="C54" s="9">
        <v>-33367558.890000001</v>
      </c>
      <c r="D54" s="8" t="s">
        <v>96</v>
      </c>
      <c r="E54" s="7">
        <f>SUM(E47:E52)</f>
        <v>1306426056</v>
      </c>
      <c r="F54" s="7">
        <f>SUM(F47:F52)</f>
        <v>1347979555.9200001</v>
      </c>
    </row>
    <row r="55" spans="1:6" x14ac:dyDescent="0.2">
      <c r="A55" s="13" t="s">
        <v>97</v>
      </c>
      <c r="B55" s="9">
        <f>+[1]ESF!$C$97</f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+E44+E54</f>
        <v>1539773838.7</v>
      </c>
      <c r="F56" s="7">
        <f>+F44+F54</f>
        <v>1689093124.3299999</v>
      </c>
    </row>
    <row r="57" spans="1:6" x14ac:dyDescent="0.2">
      <c r="A57" s="12" t="s">
        <v>99</v>
      </c>
      <c r="B57" s="7">
        <f>SUM(B47:B55)</f>
        <v>13152113409.310001</v>
      </c>
      <c r="C57" s="7">
        <f>SUM(C47:C55)</f>
        <v>13001794446.639999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15210453381.18</v>
      </c>
      <c r="C59" s="7">
        <f>C44+C57</f>
        <v>14446656138.860001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7">
        <f>SUM(E61:E63)</f>
        <v>11431119559.59</v>
      </c>
      <c r="F60" s="7">
        <f>SUM(F61:F63)</f>
        <v>11431325361.549999</v>
      </c>
    </row>
    <row r="61" spans="1:6" x14ac:dyDescent="0.2">
      <c r="A61" s="13"/>
      <c r="B61" s="9"/>
      <c r="C61" s="9"/>
      <c r="D61" s="5" t="s">
        <v>103</v>
      </c>
      <c r="E61" s="9">
        <f>+[1]ESF!$C$175</f>
        <v>11431119559.59</v>
      </c>
      <c r="F61" s="9">
        <v>11431325361.549999</v>
      </c>
    </row>
    <row r="62" spans="1:6" x14ac:dyDescent="0.2">
      <c r="A62" s="13"/>
      <c r="B62" s="9"/>
      <c r="C62" s="9"/>
      <c r="D62" s="5" t="s">
        <v>104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7">
        <f>SUM(E66:E70)</f>
        <v>2239559982.8899999</v>
      </c>
      <c r="F65" s="7">
        <f>SUM(F66:F70)</f>
        <v>1326237652.98</v>
      </c>
    </row>
    <row r="66" spans="1:6" x14ac:dyDescent="0.2">
      <c r="A66" s="13"/>
      <c r="B66" s="9"/>
      <c r="C66" s="9"/>
      <c r="D66" s="5" t="s">
        <v>107</v>
      </c>
      <c r="E66" s="9">
        <f>+[1]ESF!$C$179</f>
        <v>1187830484.1199999</v>
      </c>
      <c r="F66" s="9">
        <v>1340485239.26</v>
      </c>
    </row>
    <row r="67" spans="1:6" x14ac:dyDescent="0.2">
      <c r="A67" s="13"/>
      <c r="B67" s="9"/>
      <c r="C67" s="9"/>
      <c r="D67" s="5" t="s">
        <v>108</v>
      </c>
      <c r="E67" s="9">
        <f>+[1]ESF!$C$180</f>
        <v>1051729498.77</v>
      </c>
      <c r="F67" s="9">
        <v>-14247586.279999999</v>
      </c>
    </row>
    <row r="68" spans="1:6" x14ac:dyDescent="0.2">
      <c r="A68" s="13"/>
      <c r="B68" s="9"/>
      <c r="C68" s="9"/>
      <c r="D68" s="5" t="s">
        <v>109</v>
      </c>
      <c r="E68" s="9"/>
      <c r="F68" s="9">
        <v>0</v>
      </c>
    </row>
    <row r="69" spans="1:6" x14ac:dyDescent="0.2">
      <c r="A69" s="13"/>
      <c r="B69" s="9"/>
      <c r="C69" s="9"/>
      <c r="D69" s="5" t="s">
        <v>110</v>
      </c>
      <c r="E69" s="9"/>
      <c r="F69" s="9">
        <v>0</v>
      </c>
    </row>
    <row r="70" spans="1:6" x14ac:dyDescent="0.2">
      <c r="A70" s="13"/>
      <c r="B70" s="9"/>
      <c r="C70" s="9"/>
      <c r="D70" s="5" t="s">
        <v>111</v>
      </c>
      <c r="E70" s="9"/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0.399999999999999" x14ac:dyDescent="0.2">
      <c r="A72" s="13"/>
      <c r="B72" s="9"/>
      <c r="C72" s="9"/>
      <c r="D72" s="8" t="s">
        <v>112</v>
      </c>
      <c r="E72" s="7">
        <f>SUM(E73:E74)</f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113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114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13670679542.48</v>
      </c>
      <c r="F76" s="7">
        <f>F60+F65+F72</f>
        <v>12757563014.529999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+E56+E76</f>
        <v>15210453381.18</v>
      </c>
      <c r="F78" s="7">
        <f>+F56+F76</f>
        <v>14446656138.859999</v>
      </c>
    </row>
    <row r="79" spans="1:6" x14ac:dyDescent="0.2">
      <c r="A79" s="15"/>
      <c r="B79" s="16"/>
      <c r="C79" s="16"/>
      <c r="D79" s="17"/>
      <c r="E79" s="16"/>
      <c r="F79" s="16"/>
    </row>
    <row r="82" spans="1:6" x14ac:dyDescent="0.2">
      <c r="E82" s="25"/>
      <c r="F82" s="25"/>
    </row>
    <row r="87" spans="1:6" x14ac:dyDescent="0.2">
      <c r="A87" s="24"/>
      <c r="D87" s="24"/>
    </row>
    <row r="88" spans="1:6" ht="20.399999999999999" x14ac:dyDescent="0.2">
      <c r="A88" s="22" t="s">
        <v>121</v>
      </c>
      <c r="D88" s="23" t="s">
        <v>122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51" orientation="portrait" r:id="rId1"/>
  <ignoredErrors>
    <ignoredError sqref="F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2017-07-25T14:38:16Z</cp:lastPrinted>
  <dcterms:created xsi:type="dcterms:W3CDTF">2017-01-11T17:17:46Z</dcterms:created>
  <dcterms:modified xsi:type="dcterms:W3CDTF">2017-07-28T22:47:46Z</dcterms:modified>
</cp:coreProperties>
</file>